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56" windowWidth="2048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<sst xmlns="http://schemas.openxmlformats.org/spreadsheetml/2006/main" count="37" uniqueCount="35">
  <si>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Donations - paid CD</t>
  </si>
  <si>
    <t>Donations - other</t>
  </si>
  <si>
    <t>Other</t>
  </si>
  <si>
    <t>TOTAL</t>
  </si>
  <si>
    <t>CCCP donation</t>
  </si>
  <si>
    <t>Postal fees</t>
  </si>
  <si>
    <t>PayPal fees</t>
  </si>
  <si>
    <t>CD supplies</t>
  </si>
  <si>
    <t>Income</t>
  </si>
  <si>
    <t>Expenses</t>
  </si>
  <si>
    <t>Ending Balances</t>
  </si>
  <si>
    <t xml:space="preserve">PayPal </t>
  </si>
  <si>
    <t>Checking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</si>
  <si>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</si>
  <si>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</si>
  <si>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</si>
  <si>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</si>
  <si>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</si>
  <si>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</si>
  <si>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</si>
  <si>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</si>
  <si>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</si>
  <si>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</si>
  <si>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</si>
  <si>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</si>
  <si>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QTR 1</t>
  </si>
  <si>
    <t>QTR 2</t>
  </si>
  <si>
    <t>QTR 3</t>
  </si>
  <si>
    <t>YTD</t>
  </si>
  <si>
    <t xml:space="preserve">QTR 4 </t>
  </si>
  <si>
    <t>TOTAL ASSETS</t>
  </si>
  <si>
    <t>Bank fees</t>
  </si>
  <si>
    <t>NET +/-</t>
  </si>
  <si>
    <t>Donations - subscriptions</t>
  </si>
  <si>
    <t>** Nov. expenses in "Other" line include purchases of CD duplicator and label machine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</si>
</sst>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bgColor indexed="23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4" borderId="1" xfId="0" applyNumberFormat="1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8" fillId="4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164" fontId="7" fillId="0" borderId="1" xfId="0" applyNumberFormat="1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2" xfId="0" applyFont="1" applyFill="1" applyBorder="1" applyAlignment="1">
      <alignment horizontal="right"/>
    </xf>
    <xf numFmtId="4" fontId="8" fillId="5" borderId="2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/>
    </xf>
    <xf numFmtId="0" fontId="4" fillId="6" borderId="0" xfId="0" applyFont="1" applyFill="1" applyAlignment="1">
      <alignment horizontal="center"/>
    </xf>
    <xf numFmtId="4" fontId="7" fillId="6" borderId="1" xfId="0" applyNumberFormat="1" applyFont="1" applyFill="1" applyBorder="1" applyAlignment="1">
      <alignment/>
    </xf>
    <xf numFmtId="4" fontId="8" fillId="6" borderId="1" xfId="0" applyNumberFormat="1" applyFont="1" applyFill="1" applyBorder="1" applyAlignment="1">
      <alignment/>
    </xf>
    <xf numFmtId="0" fontId="4" fillId="6" borderId="0" xfId="0" applyFont="1" applyFill="1" applyAlignment="1">
      <alignment/>
    </xf>
    <xf numFmtId="4" fontId="7" fillId="7" borderId="1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7" fillId="2" borderId="2" xfId="0" applyNumberFormat="1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4" fontId="7" fillId="7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" fontId="7" fillId="7" borderId="4" xfId="0" applyNumberFormat="1" applyFont="1" applyFill="1" applyBorder="1" applyAlignment="1">
      <alignment/>
    </xf>
    <xf numFmtId="4" fontId="8" fillId="3" borderId="4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/>
    </xf>
    <xf numFmtId="4" fontId="8" fillId="4" borderId="4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6" borderId="2" xfId="0" applyNumberFormat="1" applyFont="1" applyFill="1" applyBorder="1" applyAlignment="1">
      <alignment/>
    </xf>
    <xf numFmtId="4" fontId="8" fillId="6" borderId="2" xfId="0" applyNumberFormat="1" applyFont="1" applyFill="1" applyBorder="1" applyAlignment="1">
      <alignment/>
    </xf>
    <xf numFmtId="0" fontId="4" fillId="6" borderId="5" xfId="0" applyFont="1" applyFill="1" applyBorder="1" applyAlignment="1">
      <alignment horizontal="center"/>
    </xf>
    <xf numFmtId="4" fontId="7" fillId="6" borderId="6" xfId="0" applyNumberFormat="1" applyFont="1" applyFill="1" applyBorder="1" applyAlignment="1">
      <alignment/>
    </xf>
    <xf numFmtId="4" fontId="8" fillId="6" borderId="6" xfId="0" applyNumberFormat="1" applyFont="1" applyFill="1" applyBorder="1" applyAlignment="1">
      <alignment/>
    </xf>
    <xf numFmtId="4" fontId="7" fillId="7" borderId="6" xfId="0" applyNumberFormat="1" applyFont="1" applyFill="1" applyBorder="1" applyAlignment="1">
      <alignment/>
    </xf>
    <xf numFmtId="4" fontId="8" fillId="3" borderId="6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4" fontId="7" fillId="7" borderId="7" xfId="0" applyNumberFormat="1" applyFont="1" applyFill="1" applyBorder="1" applyAlignment="1">
      <alignment/>
    </xf>
    <xf numFmtId="4" fontId="8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75" zoomScaleNormal="75" workbookViewId="0" topLeftCell="B1">
      <selection activeCell="S16" sqref="S16"/>
    </sheetView>
  </sheetViews>
  <sheetFormatPr defaultColWidth="11.00390625" defaultRowHeight="12"/>
  <cols>
    <col min="1" max="1" width="21.00390625" style="0" customWidth="1"/>
    <col min="2" max="2" width="32.125" style="0" customWidth="1"/>
    <col min="3" max="13" width="12.875" style="0" customWidth="1"/>
    <col min="14" max="14" width="12.625" style="0" customWidth="1"/>
    <col min="15" max="18" width="12.875" style="0" hidden="1" customWidth="1"/>
    <col min="19" max="19" width="12.875" style="0" customWidth="1"/>
  </cols>
  <sheetData>
    <row r="1" spans="1:19" ht="33" customHeight="1">
      <c r="A1" s="8"/>
      <c r="B1" s="1"/>
      <c r="C1" s="10" t="s">
        <v>13</v>
      </c>
      <c r="D1" s="13" t="s">
        <v>14</v>
      </c>
      <c r="E1" s="10" t="s">
        <v>15</v>
      </c>
      <c r="F1" s="42" t="s">
        <v>16</v>
      </c>
      <c r="G1" s="10" t="s">
        <v>17</v>
      </c>
      <c r="H1" s="13" t="s">
        <v>18</v>
      </c>
      <c r="I1" s="10" t="s">
        <v>19</v>
      </c>
      <c r="J1" s="13" t="s">
        <v>20</v>
      </c>
      <c r="K1" s="10" t="s">
        <v>21</v>
      </c>
      <c r="L1" s="10" t="s">
        <v>22</v>
      </c>
      <c r="M1" s="10" t="s">
        <v>23</v>
      </c>
      <c r="N1" s="10" t="s">
        <v>24</v>
      </c>
      <c r="O1" s="39" t="s">
        <v>25</v>
      </c>
      <c r="P1" s="42" t="s">
        <v>26</v>
      </c>
      <c r="Q1" s="29" t="s">
        <v>27</v>
      </c>
      <c r="R1" s="29" t="s">
        <v>29</v>
      </c>
      <c r="S1" s="48" t="s">
        <v>28</v>
      </c>
    </row>
    <row r="2" spans="1:19" ht="15.75">
      <c r="A2" s="3" t="s">
        <v>8</v>
      </c>
      <c r="B2" s="2" t="s">
        <v>0</v>
      </c>
      <c r="C2" s="14">
        <v>485</v>
      </c>
      <c r="D2" s="15">
        <v>480</v>
      </c>
      <c r="E2" s="34">
        <v>695</v>
      </c>
      <c r="F2" s="43">
        <v>220</v>
      </c>
      <c r="G2" s="14">
        <v>70</v>
      </c>
      <c r="H2" s="15">
        <v>325</v>
      </c>
      <c r="I2" s="14">
        <v>590</v>
      </c>
      <c r="J2" s="15">
        <v>120</v>
      </c>
      <c r="K2" s="14">
        <v>140</v>
      </c>
      <c r="L2" s="14">
        <v>250</v>
      </c>
      <c r="M2" s="14">
        <v>260</v>
      </c>
      <c r="N2" s="34">
        <v>280</v>
      </c>
      <c r="O2" s="56">
        <f>SUM(C2:E2)</f>
        <v>1660</v>
      </c>
      <c r="P2" s="43">
        <f>SUM(F2:H2)</f>
        <v>615</v>
      </c>
      <c r="Q2" s="30"/>
      <c r="R2" s="46"/>
      <c r="S2" s="49">
        <f>SUM(C2:N2)</f>
        <v>3915</v>
      </c>
    </row>
    <row r="3" spans="1:19" ht="15.75">
      <c r="A3" s="1"/>
      <c r="B3" s="2" t="s">
        <v>33</v>
      </c>
      <c r="C3" s="14">
        <v>35</v>
      </c>
      <c r="D3" s="15">
        <v>25</v>
      </c>
      <c r="E3" s="34">
        <v>45</v>
      </c>
      <c r="F3" s="43">
        <v>45</v>
      </c>
      <c r="G3" s="14">
        <v>45</v>
      </c>
      <c r="H3" s="15">
        <v>45</v>
      </c>
      <c r="I3" s="14">
        <v>35</v>
      </c>
      <c r="J3" s="15">
        <v>35</v>
      </c>
      <c r="K3" s="14">
        <v>35</v>
      </c>
      <c r="L3" s="14">
        <v>50</v>
      </c>
      <c r="M3" s="14">
        <v>55</v>
      </c>
      <c r="N3" s="34">
        <v>55</v>
      </c>
      <c r="O3" s="56">
        <f>SUM(C3:E3)</f>
        <v>105</v>
      </c>
      <c r="P3" s="43">
        <f>SUM(F3:H3)</f>
        <v>135</v>
      </c>
      <c r="Q3" s="30"/>
      <c r="R3" s="46"/>
      <c r="S3" s="49">
        <f>SUM(C3:N3)</f>
        <v>505</v>
      </c>
    </row>
    <row r="4" spans="1:19" ht="15.75">
      <c r="A4" s="1"/>
      <c r="B4" s="2" t="s">
        <v>1</v>
      </c>
      <c r="C4" s="14">
        <v>0</v>
      </c>
      <c r="D4" s="15">
        <v>250</v>
      </c>
      <c r="E4" s="34">
        <v>0</v>
      </c>
      <c r="F4" s="43">
        <v>0</v>
      </c>
      <c r="G4" s="14">
        <v>0</v>
      </c>
      <c r="H4" s="15">
        <v>0</v>
      </c>
      <c r="I4" s="14">
        <v>10</v>
      </c>
      <c r="J4" s="15">
        <v>20</v>
      </c>
      <c r="K4" s="14">
        <v>75</v>
      </c>
      <c r="L4" s="14">
        <v>0</v>
      </c>
      <c r="M4" s="14">
        <v>0</v>
      </c>
      <c r="N4" s="34">
        <v>0</v>
      </c>
      <c r="O4" s="56">
        <v>0</v>
      </c>
      <c r="P4" s="43">
        <v>0</v>
      </c>
      <c r="Q4" s="30"/>
      <c r="R4" s="46"/>
      <c r="S4" s="49">
        <f>SUM(C4:N4)</f>
        <v>355</v>
      </c>
    </row>
    <row r="5" spans="1:19" ht="15.75">
      <c r="A5" s="1"/>
      <c r="B5" s="2" t="s">
        <v>2</v>
      </c>
      <c r="C5" s="14">
        <v>0</v>
      </c>
      <c r="D5" s="15">
        <v>0</v>
      </c>
      <c r="E5" s="34">
        <v>0</v>
      </c>
      <c r="F5" s="43">
        <v>0</v>
      </c>
      <c r="G5" s="14">
        <v>0</v>
      </c>
      <c r="H5" s="15">
        <v>0</v>
      </c>
      <c r="I5" s="14">
        <v>0</v>
      </c>
      <c r="J5" s="15">
        <v>0</v>
      </c>
      <c r="K5" s="14">
        <v>0</v>
      </c>
      <c r="L5" s="14">
        <v>0</v>
      </c>
      <c r="M5" s="14">
        <v>0</v>
      </c>
      <c r="N5" s="34">
        <v>0</v>
      </c>
      <c r="O5" s="56">
        <v>0</v>
      </c>
      <c r="P5" s="43">
        <v>0</v>
      </c>
      <c r="Q5" s="30"/>
      <c r="R5" s="46"/>
      <c r="S5" s="49">
        <f>SUM(C5:N5)</f>
        <v>0</v>
      </c>
    </row>
    <row r="6" spans="1:19" ht="15.75">
      <c r="A6" s="1"/>
      <c r="B6" s="4" t="s">
        <v>3</v>
      </c>
      <c r="C6" s="16">
        <f aca="true" t="shared" si="0" ref="C6:N6">SUM(C2:C5)</f>
        <v>520</v>
      </c>
      <c r="D6" s="17">
        <f t="shared" si="0"/>
        <v>755</v>
      </c>
      <c r="E6" s="35">
        <f t="shared" si="0"/>
        <v>740</v>
      </c>
      <c r="F6" s="44">
        <f t="shared" si="0"/>
        <v>265</v>
      </c>
      <c r="G6" s="16">
        <f t="shared" si="0"/>
        <v>115</v>
      </c>
      <c r="H6" s="17">
        <f t="shared" si="0"/>
        <v>370</v>
      </c>
      <c r="I6" s="16">
        <f t="shared" si="0"/>
        <v>635</v>
      </c>
      <c r="J6" s="17">
        <f t="shared" si="0"/>
        <v>175</v>
      </c>
      <c r="K6" s="16">
        <f t="shared" si="0"/>
        <v>250</v>
      </c>
      <c r="L6" s="16">
        <f t="shared" si="0"/>
        <v>300</v>
      </c>
      <c r="M6" s="16">
        <f t="shared" si="0"/>
        <v>315</v>
      </c>
      <c r="N6" s="35">
        <f t="shared" si="0"/>
        <v>335</v>
      </c>
      <c r="O6" s="57">
        <f>SUM(C6+D6+E6)</f>
        <v>2015</v>
      </c>
      <c r="P6" s="44">
        <f>SUM(P2:P5)</f>
        <v>750</v>
      </c>
      <c r="Q6" s="31">
        <f>SUM(H6+I6+J6)</f>
        <v>1180</v>
      </c>
      <c r="R6" s="47">
        <f>SUM(L6:N6)</f>
        <v>950</v>
      </c>
      <c r="S6" s="50">
        <f>+SUM(C6:N6)</f>
        <v>4775</v>
      </c>
    </row>
    <row r="7" spans="1:19" ht="15.75">
      <c r="A7" s="1"/>
      <c r="B7" s="5"/>
      <c r="C7" s="18"/>
      <c r="D7" s="18"/>
      <c r="E7" s="36"/>
      <c r="F7" s="45"/>
      <c r="G7" s="18"/>
      <c r="H7" s="33"/>
      <c r="I7" s="33"/>
      <c r="J7" s="33"/>
      <c r="K7" s="33"/>
      <c r="L7" s="33"/>
      <c r="M7" s="33"/>
      <c r="N7" s="38"/>
      <c r="O7" s="58"/>
      <c r="P7" s="40"/>
      <c r="Q7" s="33"/>
      <c r="R7" s="38"/>
      <c r="S7" s="51"/>
    </row>
    <row r="8" spans="1:19" ht="15.75">
      <c r="A8" s="3" t="s">
        <v>9</v>
      </c>
      <c r="B8" s="2" t="s">
        <v>4</v>
      </c>
      <c r="C8" s="14">
        <v>100</v>
      </c>
      <c r="D8" s="15">
        <v>100</v>
      </c>
      <c r="E8" s="34">
        <v>100</v>
      </c>
      <c r="F8" s="43">
        <v>100</v>
      </c>
      <c r="G8" s="14">
        <v>100</v>
      </c>
      <c r="H8" s="15">
        <v>100</v>
      </c>
      <c r="I8" s="14">
        <v>100</v>
      </c>
      <c r="J8" s="15">
        <v>100</v>
      </c>
      <c r="K8" s="14">
        <v>100</v>
      </c>
      <c r="L8" s="14">
        <v>100</v>
      </c>
      <c r="M8" s="14">
        <v>100</v>
      </c>
      <c r="N8" s="34">
        <v>100</v>
      </c>
      <c r="O8" s="56">
        <f aca="true" t="shared" si="1" ref="O8:O15">SUM(C8:E8)</f>
        <v>300</v>
      </c>
      <c r="P8" s="43">
        <f aca="true" t="shared" si="2" ref="P8:P13">SUM(F8:H8)</f>
        <v>300</v>
      </c>
      <c r="Q8" s="30"/>
      <c r="R8" s="46"/>
      <c r="S8" s="49">
        <f>SUM(C8:N8)</f>
        <v>1200</v>
      </c>
    </row>
    <row r="9" spans="1:19" ht="15.75">
      <c r="A9" s="1"/>
      <c r="B9" s="2" t="s">
        <v>5</v>
      </c>
      <c r="C9" s="14">
        <v>76.4</v>
      </c>
      <c r="D9" s="15">
        <v>114.71</v>
      </c>
      <c r="E9" s="34">
        <v>153.71</v>
      </c>
      <c r="F9" s="43">
        <v>37.33</v>
      </c>
      <c r="G9" s="14">
        <v>1.06</v>
      </c>
      <c r="H9" s="15">
        <v>69.69</v>
      </c>
      <c r="I9" s="14">
        <v>91.54</v>
      </c>
      <c r="J9" s="15">
        <v>65.7</v>
      </c>
      <c r="K9" s="14">
        <v>77.89</v>
      </c>
      <c r="L9" s="14">
        <v>8.7</v>
      </c>
      <c r="M9" s="14">
        <v>103.86</v>
      </c>
      <c r="N9" s="34">
        <v>77.8</v>
      </c>
      <c r="O9" s="56">
        <f t="shared" si="1"/>
        <v>344.82000000000005</v>
      </c>
      <c r="P9" s="43">
        <f t="shared" si="2"/>
        <v>108.08</v>
      </c>
      <c r="Q9" s="30"/>
      <c r="R9" s="46"/>
      <c r="S9" s="49">
        <f>SUM(C9:N9)</f>
        <v>878.3900000000001</v>
      </c>
    </row>
    <row r="10" spans="1:19" ht="15.75">
      <c r="A10" s="1"/>
      <c r="B10" s="2" t="s">
        <v>6</v>
      </c>
      <c r="C10" s="14">
        <v>23.07</v>
      </c>
      <c r="D10" s="15">
        <v>30.4</v>
      </c>
      <c r="E10" s="34">
        <v>33.92</v>
      </c>
      <c r="F10" s="43">
        <v>13.86</v>
      </c>
      <c r="G10" s="14">
        <v>5.84</v>
      </c>
      <c r="H10" s="15">
        <v>16.07</v>
      </c>
      <c r="I10" s="14">
        <v>27.78</v>
      </c>
      <c r="J10" s="15">
        <v>8.38</v>
      </c>
      <c r="K10" s="14">
        <v>10.96</v>
      </c>
      <c r="L10" s="14">
        <v>27.31</v>
      </c>
      <c r="M10" s="14">
        <v>14.74</v>
      </c>
      <c r="N10" s="34">
        <v>15.62</v>
      </c>
      <c r="O10" s="56">
        <f t="shared" si="1"/>
        <v>87.39</v>
      </c>
      <c r="P10" s="43">
        <f t="shared" si="2"/>
        <v>35.769999999999996</v>
      </c>
      <c r="Q10" s="30"/>
      <c r="R10" s="46"/>
      <c r="S10" s="49">
        <f>SUM(C10:N10)</f>
        <v>227.95000000000002</v>
      </c>
    </row>
    <row r="11" spans="1:19" ht="15.75">
      <c r="A11" s="1"/>
      <c r="B11" s="2" t="s">
        <v>31</v>
      </c>
      <c r="C11" s="14">
        <v>11</v>
      </c>
      <c r="D11" s="15">
        <v>11</v>
      </c>
      <c r="E11" s="34">
        <v>11</v>
      </c>
      <c r="F11" s="43">
        <v>11</v>
      </c>
      <c r="G11" s="14">
        <v>11</v>
      </c>
      <c r="H11" s="15">
        <v>11</v>
      </c>
      <c r="I11" s="14">
        <v>11</v>
      </c>
      <c r="J11" s="15">
        <v>11</v>
      </c>
      <c r="K11" s="14">
        <v>11</v>
      </c>
      <c r="L11" s="14">
        <v>11</v>
      </c>
      <c r="M11" s="14">
        <v>12</v>
      </c>
      <c r="N11" s="34">
        <v>20.65</v>
      </c>
      <c r="O11" s="56">
        <f t="shared" si="1"/>
        <v>33</v>
      </c>
      <c r="P11" s="43">
        <f t="shared" si="2"/>
        <v>33</v>
      </c>
      <c r="Q11" s="30"/>
      <c r="R11" s="46"/>
      <c r="S11" s="49">
        <f>SUM(C11:N11)</f>
        <v>142.65</v>
      </c>
    </row>
    <row r="12" spans="1:19" ht="15.75">
      <c r="A12" s="1"/>
      <c r="B12" s="2" t="s">
        <v>7</v>
      </c>
      <c r="C12" s="14">
        <v>0</v>
      </c>
      <c r="D12" s="15">
        <v>0</v>
      </c>
      <c r="E12" s="34">
        <v>261</v>
      </c>
      <c r="F12" s="43">
        <v>157.92</v>
      </c>
      <c r="G12" s="14">
        <v>0</v>
      </c>
      <c r="H12" s="15">
        <v>94.16</v>
      </c>
      <c r="I12" s="14">
        <v>0</v>
      </c>
      <c r="J12" s="15">
        <v>0</v>
      </c>
      <c r="K12" s="14">
        <v>94.08</v>
      </c>
      <c r="L12" s="14">
        <v>129.85</v>
      </c>
      <c r="M12" s="14">
        <v>116.48</v>
      </c>
      <c r="N12" s="34">
        <v>195</v>
      </c>
      <c r="O12" s="56">
        <f t="shared" si="1"/>
        <v>261</v>
      </c>
      <c r="P12" s="43">
        <f t="shared" si="2"/>
        <v>252.07999999999998</v>
      </c>
      <c r="Q12" s="30"/>
      <c r="R12" s="46"/>
      <c r="S12" s="49">
        <f>SUM(C12:N12)</f>
        <v>1048.49</v>
      </c>
    </row>
    <row r="13" spans="1:19" ht="15.75">
      <c r="A13" s="1"/>
      <c r="B13" s="2" t="s">
        <v>2</v>
      </c>
      <c r="C13" s="14">
        <v>0</v>
      </c>
      <c r="D13" s="15">
        <v>0</v>
      </c>
      <c r="E13" s="34">
        <v>0</v>
      </c>
      <c r="F13" s="43">
        <v>0</v>
      </c>
      <c r="G13" s="14">
        <v>0</v>
      </c>
      <c r="H13" s="15">
        <v>0</v>
      </c>
      <c r="I13" s="14">
        <v>0</v>
      </c>
      <c r="J13" s="15">
        <v>100</v>
      </c>
      <c r="K13" s="14">
        <v>0</v>
      </c>
      <c r="L13" s="14">
        <v>0</v>
      </c>
      <c r="M13" s="14">
        <v>768.59</v>
      </c>
      <c r="N13" s="34">
        <v>0</v>
      </c>
      <c r="O13" s="56">
        <f t="shared" si="1"/>
        <v>0</v>
      </c>
      <c r="P13" s="43">
        <f t="shared" si="2"/>
        <v>0</v>
      </c>
      <c r="Q13" s="30"/>
      <c r="R13" s="46"/>
      <c r="S13" s="49">
        <f>SUM(C13:N13)</f>
        <v>868.59</v>
      </c>
    </row>
    <row r="14" spans="1:19" ht="15.75">
      <c r="A14" s="1"/>
      <c r="B14" s="4" t="s">
        <v>3</v>
      </c>
      <c r="C14" s="16">
        <f aca="true" t="shared" si="3" ref="C14:N14">SUM(C8:C13)</f>
        <v>210.47</v>
      </c>
      <c r="D14" s="17">
        <f t="shared" si="3"/>
        <v>256.11</v>
      </c>
      <c r="E14" s="35">
        <f t="shared" si="3"/>
        <v>559.63</v>
      </c>
      <c r="F14" s="44">
        <f t="shared" si="3"/>
        <v>320.11</v>
      </c>
      <c r="G14" s="16">
        <f t="shared" si="3"/>
        <v>117.9</v>
      </c>
      <c r="H14" s="17">
        <f t="shared" si="3"/>
        <v>290.91999999999996</v>
      </c>
      <c r="I14" s="16">
        <f t="shared" si="3"/>
        <v>230.32000000000002</v>
      </c>
      <c r="J14" s="17">
        <f t="shared" si="3"/>
        <v>285.08</v>
      </c>
      <c r="K14" s="16">
        <f>SUM(K8:K12)</f>
        <v>293.93</v>
      </c>
      <c r="L14" s="16">
        <f t="shared" si="3"/>
        <v>276.86</v>
      </c>
      <c r="M14" s="16">
        <f t="shared" si="3"/>
        <v>1115.67</v>
      </c>
      <c r="N14" s="35">
        <f t="shared" si="3"/>
        <v>409.07000000000005</v>
      </c>
      <c r="O14" s="57">
        <f t="shared" si="1"/>
        <v>1026.21</v>
      </c>
      <c r="P14" s="44">
        <f>SUM(P8:P13)</f>
        <v>728.93</v>
      </c>
      <c r="Q14" s="31">
        <f>SUM(I14:K14)</f>
        <v>809.3299999999999</v>
      </c>
      <c r="R14" s="47">
        <f>SUM(L14:N14)</f>
        <v>1801.6000000000004</v>
      </c>
      <c r="S14" s="50">
        <f>SUM(O14:P14)</f>
        <v>1755.1399999999999</v>
      </c>
    </row>
    <row r="15" spans="1:19" ht="15.75">
      <c r="A15" s="1"/>
      <c r="B15" s="7" t="s">
        <v>32</v>
      </c>
      <c r="C15" s="19">
        <f aca="true" t="shared" si="4" ref="C15:N15">C6-C14</f>
        <v>309.53</v>
      </c>
      <c r="D15" s="19">
        <f t="shared" si="4"/>
        <v>498.89</v>
      </c>
      <c r="E15" s="37">
        <f t="shared" si="4"/>
        <v>180.37</v>
      </c>
      <c r="F15" s="41">
        <f>F6-F14</f>
        <v>-55.110000000000014</v>
      </c>
      <c r="G15" s="19">
        <f t="shared" si="4"/>
        <v>-2.9000000000000057</v>
      </c>
      <c r="H15" s="19">
        <f t="shared" si="4"/>
        <v>79.08000000000004</v>
      </c>
      <c r="I15" s="19">
        <f t="shared" si="4"/>
        <v>404.67999999999995</v>
      </c>
      <c r="J15" s="19">
        <f t="shared" si="4"/>
        <v>-110.07999999999998</v>
      </c>
      <c r="K15" s="19">
        <f t="shared" si="4"/>
        <v>-43.93000000000001</v>
      </c>
      <c r="L15" s="19">
        <f t="shared" si="4"/>
        <v>23.139999999999986</v>
      </c>
      <c r="M15" s="19">
        <f t="shared" si="4"/>
        <v>-800.6700000000001</v>
      </c>
      <c r="N15" s="37">
        <f t="shared" si="4"/>
        <v>-74.07000000000005</v>
      </c>
      <c r="O15" s="59">
        <f t="shared" si="1"/>
        <v>988.79</v>
      </c>
      <c r="P15" s="41">
        <f>SUM(F15:H15)</f>
        <v>21.07000000000002</v>
      </c>
      <c r="Q15" s="19">
        <f>SUM(I15:K15)</f>
        <v>250.66999999999996</v>
      </c>
      <c r="R15" s="37">
        <f>SUM(L15:N15)</f>
        <v>-851.6000000000001</v>
      </c>
      <c r="S15" s="52">
        <f>SUM(C15:N15)</f>
        <v>408.92999999999995</v>
      </c>
    </row>
    <row r="16" spans="1:19" ht="15.75">
      <c r="A16" s="1"/>
      <c r="B16" s="1"/>
      <c r="C16" s="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2"/>
      <c r="Q16" s="32"/>
      <c r="R16" s="32"/>
      <c r="S16" s="32"/>
    </row>
    <row r="17" spans="1:19" ht="15.75">
      <c r="A17" s="1"/>
      <c r="B17" s="1"/>
      <c r="C17" s="1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2"/>
      <c r="Q17" s="32"/>
      <c r="R17" s="32"/>
      <c r="S17" s="32"/>
    </row>
    <row r="18" spans="1:19" ht="15.75">
      <c r="A18" s="3" t="s">
        <v>10</v>
      </c>
      <c r="B18" s="2" t="s">
        <v>11</v>
      </c>
      <c r="C18" s="24"/>
      <c r="D18" s="25"/>
      <c r="E18" s="23">
        <v>2346</v>
      </c>
      <c r="F18" s="20">
        <v>2274.23</v>
      </c>
      <c r="G18" s="21">
        <v>2282.33</v>
      </c>
      <c r="H18" s="21">
        <v>2342.41</v>
      </c>
      <c r="I18" s="21">
        <v>2757.59</v>
      </c>
      <c r="J18" s="21">
        <v>2758.51</v>
      </c>
      <c r="K18" s="21">
        <v>2742.68</v>
      </c>
      <c r="L18" s="21">
        <v>3118.92</v>
      </c>
      <c r="M18" s="21">
        <v>1544.43</v>
      </c>
      <c r="N18" s="53">
        <v>1563.06</v>
      </c>
      <c r="O18" s="54"/>
      <c r="P18" s="54"/>
      <c r="Q18" s="54"/>
      <c r="R18" s="54"/>
      <c r="S18" s="54"/>
    </row>
    <row r="19" spans="1:19" ht="15.75">
      <c r="A19" s="1"/>
      <c r="B19" s="2" t="s">
        <v>12</v>
      </c>
      <c r="C19" s="26"/>
      <c r="D19" s="25"/>
      <c r="E19" s="21">
        <v>1907.24</v>
      </c>
      <c r="F19" s="20">
        <v>1896.24</v>
      </c>
      <c r="G19" s="21">
        <v>1885.24</v>
      </c>
      <c r="H19" s="21">
        <v>1904.24</v>
      </c>
      <c r="I19" s="21">
        <v>1893.24</v>
      </c>
      <c r="J19" s="21">
        <v>1782.24</v>
      </c>
      <c r="K19" s="21">
        <v>1771.24</v>
      </c>
      <c r="L19" s="21">
        <v>1760.24</v>
      </c>
      <c r="M19" s="21">
        <v>2569.06</v>
      </c>
      <c r="N19" s="53">
        <v>2476.36</v>
      </c>
      <c r="O19" s="54"/>
      <c r="P19" s="54"/>
      <c r="Q19" s="54"/>
      <c r="R19" s="54"/>
      <c r="S19" s="54"/>
    </row>
    <row r="20" spans="2:19" ht="15.75">
      <c r="B20" s="6" t="s">
        <v>30</v>
      </c>
      <c r="C20" s="27"/>
      <c r="D20" s="28"/>
      <c r="E20" s="19">
        <f aca="true" t="shared" si="5" ref="E20:N20">SUM(E18:E19)</f>
        <v>4253.24</v>
      </c>
      <c r="F20" s="19">
        <f t="shared" si="5"/>
        <v>4170.47</v>
      </c>
      <c r="G20" s="19">
        <f t="shared" si="5"/>
        <v>4167.57</v>
      </c>
      <c r="H20" s="19">
        <f t="shared" si="5"/>
        <v>4246.65</v>
      </c>
      <c r="I20" s="19">
        <f t="shared" si="5"/>
        <v>4650.83</v>
      </c>
      <c r="J20" s="19">
        <f t="shared" si="5"/>
        <v>4540.75</v>
      </c>
      <c r="K20" s="19">
        <f t="shared" si="5"/>
        <v>4513.92</v>
      </c>
      <c r="L20" s="19">
        <f t="shared" si="5"/>
        <v>4879.16</v>
      </c>
      <c r="M20" s="19">
        <f t="shared" si="5"/>
        <v>4113.49</v>
      </c>
      <c r="N20" s="37">
        <f t="shared" si="5"/>
        <v>4039.42</v>
      </c>
      <c r="O20" s="55"/>
      <c r="P20" s="55"/>
      <c r="Q20" s="55"/>
      <c r="R20" s="55"/>
      <c r="S20" s="55"/>
    </row>
    <row r="21" spans="4:11" ht="12.75">
      <c r="D21" s="9"/>
      <c r="E21" s="9"/>
      <c r="F21" s="9"/>
      <c r="G21" s="9"/>
      <c r="I21" s="22"/>
      <c r="J21" s="22"/>
      <c r="K21" s="22"/>
    </row>
    <row r="23" ht="12.75">
      <c r="M23" t="s">
        <v>34</v>
      </c>
    </row>
    <row r="26" ht="12.75">
      <c r="A26" s="11"/>
    </row>
    <row r="31" ht="12.75">
      <c r="A31" s="11"/>
    </row>
    <row r="34" ht="12.75">
      <c r="A34" s="11"/>
    </row>
    <row r="37" ht="12.75">
      <c r="A37" s="11"/>
    </row>
    <row r="40" ht="12.75">
      <c r="A40" s="11"/>
    </row>
    <row r="44" ht="12.75">
      <c r="A44" s="11"/>
    </row>
  </sheetData>
  <printOptions/>
  <pageMargins left="0.75" right="0.75" top="1" bottom="1" header="0.5" footer="0.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</dc:creator>
  <cp:keywords/>
  <dc:description/>
  <cp:lastModifiedBy>Mike B</cp:lastModifiedBy>
  <cp:lastPrinted>2006-03-27T01:28:16Z</cp:lastPrinted>
  <dcterms:created xsi:type="dcterms:W3CDTF">2004-03-01T20:35:08Z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